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กลางฝ่ายงบ\BBL2568\@Defend BBL2568\2.อนุ สส.2568\ลง CD อนุ กมธ.สส.2568\เข้าเล่ม อนุ กมธ.สส.2568 -พี่ไพบูลย์+คุณนิว\"/>
    </mc:Choice>
  </mc:AlternateContent>
  <xr:revisionPtr revIDLastSave="0" documentId="13_ncr:1_{5E92837C-600C-45D5-9C4A-303BFD53BA8B}" xr6:coauthVersionLast="36" xr6:coauthVersionMax="36" xr10:uidLastSave="{00000000-0000-0000-0000-000000000000}"/>
  <bookViews>
    <workbookView xWindow="-120" yWindow="-120" windowWidth="24240" windowHeight="13020" xr2:uid="{FD17CB78-F562-4D16-9E78-8096AA1F9B8A}"/>
  </bookViews>
  <sheets>
    <sheet name="Sheet1" sheetId="1" r:id="rId1"/>
  </sheets>
  <definedNames>
    <definedName name="_xlnm.Print_Area" localSheetId="0">Sheet1!$A$1:$G$38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/>
  <c r="E17" i="1"/>
  <c r="D34" i="1" l="1"/>
  <c r="C31" i="1"/>
  <c r="E31" i="1" s="1"/>
  <c r="C32" i="1"/>
  <c r="E32" i="1" s="1"/>
  <c r="F10" i="1" l="1"/>
  <c r="B5" i="1" l="1"/>
  <c r="B8" i="1"/>
  <c r="E8" i="1" s="1"/>
  <c r="F34" i="1"/>
  <c r="B33" i="1" s="1"/>
  <c r="D33" i="1" s="1"/>
  <c r="F33" i="1" s="1"/>
  <c r="B32" i="1" s="1"/>
  <c r="D32" i="1" s="1"/>
  <c r="F32" i="1" s="1"/>
  <c r="B31" i="1" s="1"/>
  <c r="D31" i="1" s="1"/>
  <c r="F31" i="1" s="1"/>
</calcChain>
</file>

<file path=xl/sharedStrings.xml><?xml version="1.0" encoding="utf-8"?>
<sst xmlns="http://schemas.openxmlformats.org/spreadsheetml/2006/main" count="62" uniqueCount="39">
  <si>
    <t>พ.ร.บ. 67</t>
  </si>
  <si>
    <t>ล้านบาท</t>
  </si>
  <si>
    <t xml:space="preserve">คำขอฯ 68 </t>
  </si>
  <si>
    <t>ร่าง พ.ร.บ. 68</t>
  </si>
  <si>
    <t>อุดหนุนทั่วไป</t>
  </si>
  <si>
    <t>อุดหนุนเฉพาะกิจ</t>
  </si>
  <si>
    <t>ล้านบาท  เพิ่ม/ลดจากปี 67 คิดเป็นร้อยละ</t>
  </si>
  <si>
    <t>สรุปข้อมูลงบประมาณรายจ่ายประจำปีงบประมาณ พ.ศ. 2568</t>
  </si>
  <si>
    <t>โอนเปลี่ยนแปลง</t>
  </si>
  <si>
    <t>เบิกจ่ายจริง</t>
  </si>
  <si>
    <t xml:space="preserve">คิดเป็นร้อยละ </t>
  </si>
  <si>
    <t>เบิกจ่าย+PO</t>
  </si>
  <si>
    <t>(ข้อมูล ณ 30 มิ.ย. 67)</t>
  </si>
  <si>
    <t>เงินกันเหลื่อมปี</t>
  </si>
  <si>
    <t>เบิกจ่ายเงินกันเหลื่อมปี</t>
  </si>
  <si>
    <t>ล้านบาท  เงินนอกงบประมาณที่นำมาสมทบ</t>
  </si>
  <si>
    <t>1) งบประมาณ พ.ศ. 2568 (เฉพาะส่วนที่คณะอนุกรรมาธิการฯ พิจารณา)</t>
  </si>
  <si>
    <t>2) ผลการเบิกจ่ายงบประมาณ ปี 2567</t>
  </si>
  <si>
    <t>รายได้ที่ท้องถิ่นจัดเก็บเอง (1ต.ค. 66 - 30 มิ.ย. 67)</t>
  </si>
  <si>
    <t xml:space="preserve">รายได้ที่รัฐบาลจัดเก็บและจัดสรรให้ </t>
  </si>
  <si>
    <t>ประมาณการณ์รายได้ถึง 30 ก.ย. 2567</t>
  </si>
  <si>
    <t>ปีงบประมาณ</t>
  </si>
  <si>
    <t>เงินนอกฯสะสมคงเหลือยกมา</t>
  </si>
  <si>
    <t>เงินรายได้</t>
  </si>
  <si>
    <t>รวมเงินนอกฯ</t>
  </si>
  <si>
    <t>คงเหลือ</t>
  </si>
  <si>
    <t>การใช้จ่ายเงินนอก
(สภาฯ อนุมัติ)</t>
  </si>
  <si>
    <t>หน่วย : ล้านบาท</t>
  </si>
  <si>
    <t>4) สถานะการเงินและการใช้จ่ายเงินนอกงบประมาณ</t>
  </si>
  <si>
    <t>ปีงบประมาณ 2567 อนุกรรมาธิการฯ ปรับลด</t>
  </si>
  <si>
    <r>
      <rPr>
        <u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</rPr>
      <t xml:space="preserve"> : เงินรายได้ หมายถึง รายได้ที่ท้องถิ่นจัดเก็บเองและรายได้ที่รัฐบาลจัดเก็บและจัดสรรให้
               การใช้จ่ายเงินนอก กรณีปี 2568 คือ แผนการใช้จ่ายเงินรายได้ที่คาดว่าจะเสนอสภาฯ 
               กรณีปี 2567 คือ แผนการใช้จ่ายที่สภาฯ ได้อนุมัติ เห็นชอบแล้ว
               กรณีปี 2565-2566 คือ ผลการใช้จ่ายเงินรายได้ตามแผนที่ได้เสนอสภาฯ </t>
    </r>
  </si>
  <si>
    <t>ล้านบาท เงินนอกงบประมาณที่นำมาสมทบ (ถ้ามี)</t>
  </si>
  <si>
    <r>
      <rPr>
        <b/>
        <sz val="16"/>
        <color theme="2" tint="-0.749992370372631"/>
        <rFont val="TH SarabunPSK"/>
        <family val="2"/>
      </rPr>
      <t xml:space="preserve">ล้านบาท                  </t>
    </r>
    <r>
      <rPr>
        <b/>
        <sz val="16"/>
        <color theme="1"/>
        <rFont val="TH SarabunPSK"/>
        <family val="2"/>
      </rPr>
      <t xml:space="preserve"> รวมเงินนอกงบประมาณที่นำมาสมทบ</t>
    </r>
  </si>
  <si>
    <t xml:space="preserve">3) ข้อมูลเงินนอกงบประมาณ </t>
  </si>
  <si>
    <t>หน่วยรับงบประมาณ  เทศบาลนครขอนแก่น</t>
  </si>
  <si>
    <t>รวมเงินรายได้ สำหรับปีงบประมาณ 2567</t>
  </si>
  <si>
    <t>3) รายการปรับปรุงประตูเมืองพร้อมภูมิทัศน์ ถนนศรีจันทร์ ช่วงตัดถนนมิตรภาพ ถึง แยกซอยสุภธีระ และถนนรอบศาลหลักเมือง ตำบลในเมือง อำเภอเมืองขอนแก่น จังหวัดขอนแก่น จำนวน 1 แห่ง</t>
  </si>
  <si>
    <t>1) รายการรถบรรทุกขยะ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ตำบลในเมือง อำเภอเมืองขอนแก่น จังหวัดขอนแก่น จำนวน 5 คัน</t>
  </si>
  <si>
    <t>2) รายการรถบรรทุก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 ตำบลในเมือง อำเภอเมืองขอนแก่น จังหวัดขอนแก่น จำนวน 2 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</si>
</sst>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000_-;\-* #,##0.0000_-;_-* &quot;-&quot;??_-;_-@_-"/>
    <numFmt numFmtId="188" formatCode="_-* #,##0_-;\-* #,##0_-;_-* &quot;-&quot;??_-;_-@_-"/>
    <numFmt numFmtId="189" formatCode="0.0000"/>
    <numFmt numFmtId="190" formatCode="#,##0.000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u/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2" tint="-0.74999237037263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FEFE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187" fontId="2" fillId="0" borderId="0" xfId="1" applyNumberFormat="1" applyFont="1"/>
    <xf numFmtId="0" fontId="3" fillId="0" borderId="0" xfId="0" applyFont="1"/>
    <xf numFmtId="187" fontId="3" fillId="0" borderId="0" xfId="1" applyNumberFormat="1" applyFont="1"/>
    <xf numFmtId="187" fontId="3" fillId="0" borderId="1" xfId="1" applyNumberFormat="1" applyFont="1" applyBorder="1"/>
    <xf numFmtId="0" fontId="2" fillId="0" borderId="0" xfId="0" applyFont="1" applyAlignment="1">
      <alignment horizontal="right"/>
    </xf>
    <xf numFmtId="187" fontId="2" fillId="0" borderId="3" xfId="1" applyNumberFormat="1" applyFont="1" applyBorder="1"/>
    <xf numFmtId="43" fontId="2" fillId="0" borderId="2" xfId="1" applyFont="1" applyBorder="1"/>
    <xf numFmtId="187" fontId="2" fillId="0" borderId="2" xfId="1" applyNumberFormat="1" applyFont="1" applyBorder="1"/>
    <xf numFmtId="0" fontId="2" fillId="0" borderId="0" xfId="0" applyFont="1" applyAlignment="1">
      <alignment vertical="center"/>
    </xf>
    <xf numFmtId="0" fontId="2" fillId="0" borderId="4" xfId="0" applyFont="1" applyBorder="1"/>
    <xf numFmtId="187" fontId="2" fillId="0" borderId="4" xfId="1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187" fontId="2" fillId="0" borderId="4" xfId="0" applyNumberFormat="1" applyFont="1" applyBorder="1"/>
    <xf numFmtId="0" fontId="6" fillId="0" borderId="0" xfId="0" applyFont="1" applyAlignment="1">
      <alignment horizontal="right"/>
    </xf>
    <xf numFmtId="187" fontId="2" fillId="0" borderId="0" xfId="1" applyNumberFormat="1" applyFont="1" applyBorder="1"/>
    <xf numFmtId="0" fontId="2" fillId="0" borderId="0" xfId="0" applyFont="1" applyBorder="1"/>
    <xf numFmtId="0" fontId="8" fillId="0" borderId="0" xfId="0" applyFont="1" applyFill="1" applyAlignment="1">
      <alignment horizontal="left" indent="1"/>
    </xf>
    <xf numFmtId="187" fontId="8" fillId="0" borderId="2" xfId="1" applyNumberFormat="1" applyFont="1" applyFill="1" applyBorder="1"/>
    <xf numFmtId="0" fontId="8" fillId="0" borderId="0" xfId="0" applyFont="1" applyFill="1"/>
    <xf numFmtId="187" fontId="8" fillId="0" borderId="3" xfId="1" applyNumberFormat="1" applyFont="1" applyFill="1" applyBorder="1"/>
    <xf numFmtId="0" fontId="2" fillId="0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3" borderId="0" xfId="0" applyFont="1" applyFill="1"/>
    <xf numFmtId="187" fontId="2" fillId="3" borderId="1" xfId="1" applyNumberFormat="1" applyFont="1" applyFill="1" applyBorder="1"/>
    <xf numFmtId="0" fontId="2" fillId="3" borderId="0" xfId="0" applyFont="1" applyFill="1"/>
    <xf numFmtId="187" fontId="3" fillId="3" borderId="1" xfId="1" applyNumberFormat="1" applyFont="1" applyFill="1" applyBorder="1"/>
    <xf numFmtId="43" fontId="2" fillId="3" borderId="1" xfId="1" applyFont="1" applyFill="1" applyBorder="1"/>
    <xf numFmtId="0" fontId="2" fillId="3" borderId="0" xfId="0" applyFont="1" applyFill="1" applyAlignment="1">
      <alignment horizontal="right"/>
    </xf>
    <xf numFmtId="0" fontId="3" fillId="4" borderId="0" xfId="0" applyFont="1" applyFill="1"/>
    <xf numFmtId="187" fontId="3" fillId="4" borderId="0" xfId="1" applyNumberFormat="1" applyFont="1" applyFill="1"/>
    <xf numFmtId="187" fontId="3" fillId="4" borderId="1" xfId="1" applyNumberFormat="1" applyFont="1" applyFill="1" applyBorder="1"/>
    <xf numFmtId="187" fontId="3" fillId="3" borderId="5" xfId="1" applyNumberFormat="1" applyFont="1" applyFill="1" applyBorder="1"/>
    <xf numFmtId="187" fontId="3" fillId="3" borderId="3" xfId="1" applyNumberFormat="1" applyFont="1" applyFill="1" applyBorder="1"/>
    <xf numFmtId="0" fontId="9" fillId="3" borderId="0" xfId="0" applyFont="1" applyFill="1" applyAlignment="1">
      <alignment horizontal="left" indent="1"/>
    </xf>
    <xf numFmtId="0" fontId="9" fillId="3" borderId="0" xfId="0" applyFont="1" applyFill="1"/>
    <xf numFmtId="0" fontId="3" fillId="3" borderId="0" xfId="0" applyFont="1" applyFill="1" applyBorder="1"/>
    <xf numFmtId="43" fontId="2" fillId="3" borderId="2" xfId="1" applyFont="1" applyFill="1" applyBorder="1"/>
    <xf numFmtId="187" fontId="2" fillId="0" borderId="4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8" fontId="2" fillId="2" borderId="2" xfId="1" applyNumberFormat="1" applyFont="1" applyFill="1" applyBorder="1"/>
    <xf numFmtId="188" fontId="2" fillId="2" borderId="3" xfId="1" applyNumberFormat="1" applyFont="1" applyFill="1" applyBorder="1"/>
    <xf numFmtId="189" fontId="8" fillId="0" borderId="2" xfId="0" applyNumberFormat="1" applyFont="1" applyFill="1" applyBorder="1"/>
    <xf numFmtId="189" fontId="2" fillId="0" borderId="4" xfId="0" applyNumberFormat="1" applyFont="1" applyBorder="1"/>
    <xf numFmtId="190" fontId="2" fillId="0" borderId="4" xfId="0" applyNumberFormat="1" applyFont="1" applyBorder="1"/>
    <xf numFmtId="0" fontId="2" fillId="0" borderId="4" xfId="0" applyFont="1" applyFill="1" applyBorder="1"/>
    <xf numFmtId="190" fontId="2" fillId="0" borderId="4" xfId="0" applyNumberFormat="1" applyFont="1" applyFill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EFEB"/>
      <color rgb="FFEFF6FB"/>
      <color rgb="FFFFFBEF"/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DD9C-CC75-4346-90FC-999505422346}">
  <sheetPr>
    <pageSetUpPr fitToPage="1"/>
  </sheetPr>
  <dimension ref="A1:G37"/>
  <sheetViews>
    <sheetView tabSelected="1" view="pageBreakPreview" topLeftCell="A19" zoomScaleNormal="78" zoomScaleSheetLayoutView="100" workbookViewId="0">
      <selection activeCell="E24" sqref="E24"/>
    </sheetView>
  </sheetViews>
  <sheetFormatPr defaultColWidth="8.875" defaultRowHeight="24" x14ac:dyDescent="0.55000000000000004"/>
  <cols>
    <col min="1" max="1" width="19.625" style="1" customWidth="1"/>
    <col min="2" max="2" width="16.75" style="3" bestFit="1" customWidth="1"/>
    <col min="3" max="3" width="13.5" style="1" customWidth="1"/>
    <col min="4" max="4" width="17.5" style="1" customWidth="1"/>
    <col min="5" max="5" width="17.875" style="1" customWidth="1"/>
    <col min="6" max="6" width="13.5" style="1" customWidth="1"/>
    <col min="7" max="7" width="8" style="1" bestFit="1" customWidth="1"/>
    <col min="8" max="16384" width="8.875" style="1"/>
  </cols>
  <sheetData>
    <row r="1" spans="1:7" s="11" customFormat="1" ht="23.25" customHeight="1" x14ac:dyDescent="0.2">
      <c r="A1" s="52" t="s">
        <v>7</v>
      </c>
      <c r="B1" s="52"/>
      <c r="C1" s="52"/>
      <c r="D1" s="52"/>
      <c r="E1" s="52"/>
      <c r="F1" s="52"/>
      <c r="G1" s="52"/>
    </row>
    <row r="2" spans="1:7" s="11" customFormat="1" ht="21.75" customHeight="1" x14ac:dyDescent="0.2">
      <c r="A2" s="52" t="s">
        <v>34</v>
      </c>
      <c r="B2" s="52"/>
      <c r="C2" s="52"/>
      <c r="D2" s="52"/>
      <c r="E2" s="52"/>
      <c r="F2" s="52"/>
      <c r="G2" s="52"/>
    </row>
    <row r="3" spans="1:7" ht="7.9" customHeight="1" x14ac:dyDescent="0.55000000000000004"/>
    <row r="4" spans="1:7" x14ac:dyDescent="0.55000000000000004">
      <c r="A4" s="4" t="s">
        <v>16</v>
      </c>
    </row>
    <row r="5" spans="1:7" ht="24.75" thickBot="1" x14ac:dyDescent="0.6">
      <c r="A5" s="28" t="s">
        <v>2</v>
      </c>
      <c r="B5" s="29">
        <f>+B6+B7</f>
        <v>1388.1135000000002</v>
      </c>
      <c r="C5" s="30" t="s">
        <v>1</v>
      </c>
    </row>
    <row r="6" spans="1:7" s="23" customFormat="1" thickTop="1" x14ac:dyDescent="0.55000000000000004">
      <c r="A6" s="21" t="s">
        <v>4</v>
      </c>
      <c r="B6" s="22">
        <v>1106.4535000000001</v>
      </c>
      <c r="C6" s="23" t="s">
        <v>1</v>
      </c>
    </row>
    <row r="7" spans="1:7" s="23" customFormat="1" ht="23.25" x14ac:dyDescent="0.55000000000000004">
      <c r="A7" s="21" t="s">
        <v>5</v>
      </c>
      <c r="B7" s="24">
        <v>281.66000000000003</v>
      </c>
      <c r="C7" s="23" t="s">
        <v>15</v>
      </c>
      <c r="E7" s="47">
        <v>27.5</v>
      </c>
      <c r="F7" s="23" t="s">
        <v>1</v>
      </c>
    </row>
    <row r="8" spans="1:7" s="25" customFormat="1" ht="24.75" thickBot="1" x14ac:dyDescent="0.6">
      <c r="A8" s="28" t="s">
        <v>3</v>
      </c>
      <c r="B8" s="31">
        <f>+B9+B10</f>
        <v>985.92160000000001</v>
      </c>
      <c r="C8" s="28" t="s">
        <v>6</v>
      </c>
      <c r="D8" s="30"/>
      <c r="E8" s="32">
        <f>+(B8-B16)/B16*100</f>
        <v>6.1896355197895154</v>
      </c>
      <c r="F8" s="30"/>
      <c r="G8" s="30"/>
    </row>
    <row r="9" spans="1:7" s="25" customFormat="1" ht="24.75" thickTop="1" x14ac:dyDescent="0.55000000000000004">
      <c r="A9" s="39" t="s">
        <v>4</v>
      </c>
      <c r="B9" s="37">
        <v>958.34559999999999</v>
      </c>
      <c r="C9" s="40" t="s">
        <v>1</v>
      </c>
      <c r="D9" s="30"/>
      <c r="E9" s="30"/>
      <c r="F9" s="30"/>
      <c r="G9" s="30"/>
    </row>
    <row r="10" spans="1:7" s="25" customFormat="1" x14ac:dyDescent="0.55000000000000004">
      <c r="A10" s="39" t="s">
        <v>5</v>
      </c>
      <c r="B10" s="38">
        <v>27.576000000000001</v>
      </c>
      <c r="C10" s="41" t="s">
        <v>32</v>
      </c>
      <c r="D10" s="30"/>
      <c r="E10" s="33"/>
      <c r="F10" s="42">
        <f>SUM(F11:F13)</f>
        <v>0</v>
      </c>
      <c r="G10" s="30" t="s">
        <v>1</v>
      </c>
    </row>
    <row r="11" spans="1:7" s="25" customFormat="1" ht="125.25" customHeight="1" x14ac:dyDescent="0.55000000000000004">
      <c r="A11" s="54" t="s">
        <v>37</v>
      </c>
      <c r="B11" s="54"/>
      <c r="C11" s="45">
        <v>12500000</v>
      </c>
      <c r="D11" s="26" t="s">
        <v>31</v>
      </c>
      <c r="E11" s="27"/>
      <c r="F11" s="8">
        <v>0</v>
      </c>
      <c r="G11" s="26" t="s">
        <v>1</v>
      </c>
    </row>
    <row r="12" spans="1:7" s="25" customFormat="1" ht="127.5" customHeight="1" x14ac:dyDescent="0.55000000000000004">
      <c r="A12" s="54" t="s">
        <v>38</v>
      </c>
      <c r="B12" s="54"/>
      <c r="C12" s="46">
        <v>5126000</v>
      </c>
      <c r="D12" s="26" t="s">
        <v>31</v>
      </c>
      <c r="E12" s="27"/>
      <c r="F12" s="8">
        <v>0</v>
      </c>
      <c r="G12" s="26" t="s">
        <v>1</v>
      </c>
    </row>
    <row r="13" spans="1:7" s="25" customFormat="1" ht="105.75" customHeight="1" x14ac:dyDescent="0.55000000000000004">
      <c r="A13" s="54" t="s">
        <v>36</v>
      </c>
      <c r="B13" s="54"/>
      <c r="C13" s="46">
        <v>9950000</v>
      </c>
      <c r="D13" s="26" t="s">
        <v>31</v>
      </c>
      <c r="E13" s="27"/>
      <c r="F13" s="8">
        <v>0</v>
      </c>
      <c r="G13" s="26" t="s">
        <v>1</v>
      </c>
    </row>
    <row r="14" spans="1:7" x14ac:dyDescent="0.55000000000000004">
      <c r="A14" s="2"/>
      <c r="B14" s="19"/>
      <c r="E14" s="7"/>
      <c r="F14" s="20"/>
    </row>
    <row r="15" spans="1:7" x14ac:dyDescent="0.55000000000000004">
      <c r="A15" s="4" t="s">
        <v>17</v>
      </c>
      <c r="C15" s="1" t="s">
        <v>12</v>
      </c>
    </row>
    <row r="16" spans="1:7" ht="24.75" thickBot="1" x14ac:dyDescent="0.6">
      <c r="A16" s="4" t="s">
        <v>0</v>
      </c>
      <c r="B16" s="6">
        <v>928.45370000000003</v>
      </c>
      <c r="C16" s="4" t="s">
        <v>1</v>
      </c>
    </row>
    <row r="17" spans="1:6" ht="24.75" thickTop="1" x14ac:dyDescent="0.55000000000000004">
      <c r="A17" s="2" t="s">
        <v>9</v>
      </c>
      <c r="B17" s="10">
        <v>633.56780000000003</v>
      </c>
      <c r="C17" s="1" t="s">
        <v>1</v>
      </c>
      <c r="D17" s="1" t="s">
        <v>10</v>
      </c>
      <c r="E17" s="9">
        <f>+B17/B16*100</f>
        <v>68.23903012072654</v>
      </c>
    </row>
    <row r="18" spans="1:6" x14ac:dyDescent="0.55000000000000004">
      <c r="A18" s="2" t="s">
        <v>11</v>
      </c>
      <c r="B18" s="8">
        <v>865.16200000000003</v>
      </c>
      <c r="C18" s="1" t="s">
        <v>1</v>
      </c>
    </row>
    <row r="19" spans="1:6" x14ac:dyDescent="0.55000000000000004">
      <c r="A19" s="2" t="s">
        <v>8</v>
      </c>
      <c r="B19" s="10">
        <v>0</v>
      </c>
      <c r="C19" s="1" t="s">
        <v>1</v>
      </c>
    </row>
    <row r="20" spans="1:6" x14ac:dyDescent="0.55000000000000004">
      <c r="A20" s="2" t="s">
        <v>13</v>
      </c>
      <c r="B20" s="8">
        <v>0</v>
      </c>
      <c r="C20" s="1" t="s">
        <v>1</v>
      </c>
    </row>
    <row r="21" spans="1:6" x14ac:dyDescent="0.55000000000000004">
      <c r="A21" s="2" t="s">
        <v>14</v>
      </c>
      <c r="B21" s="10">
        <v>0</v>
      </c>
      <c r="C21" s="1" t="s">
        <v>1</v>
      </c>
      <c r="D21" s="1" t="s">
        <v>10</v>
      </c>
      <c r="E21" s="9">
        <v>0</v>
      </c>
    </row>
    <row r="23" spans="1:6" x14ac:dyDescent="0.55000000000000004">
      <c r="A23" s="4" t="s">
        <v>33</v>
      </c>
    </row>
    <row r="24" spans="1:6" x14ac:dyDescent="0.55000000000000004">
      <c r="A24" s="2" t="s">
        <v>18</v>
      </c>
      <c r="D24" s="10">
        <v>219.85380000000001</v>
      </c>
      <c r="E24" s="1" t="s">
        <v>1</v>
      </c>
    </row>
    <row r="25" spans="1:6" x14ac:dyDescent="0.55000000000000004">
      <c r="A25" s="2" t="s">
        <v>19</v>
      </c>
      <c r="D25" s="8">
        <v>353.42860000000002</v>
      </c>
      <c r="E25" s="1" t="s">
        <v>1</v>
      </c>
    </row>
    <row r="26" spans="1:6" x14ac:dyDescent="0.55000000000000004">
      <c r="A26" s="2" t="s">
        <v>20</v>
      </c>
      <c r="D26" s="8">
        <f>293.086+488.6-D24-D25</f>
        <v>208.40360000000004</v>
      </c>
      <c r="E26" s="1" t="s">
        <v>1</v>
      </c>
    </row>
    <row r="27" spans="1:6" s="4" customFormat="1" ht="24.75" thickBot="1" x14ac:dyDescent="0.6">
      <c r="A27" s="34" t="s">
        <v>35</v>
      </c>
      <c r="B27" s="35"/>
      <c r="C27" s="34"/>
      <c r="D27" s="36">
        <f>+D24+D25+D26</f>
        <v>781.68600000000015</v>
      </c>
      <c r="E27" s="34" t="s">
        <v>1</v>
      </c>
    </row>
    <row r="28" spans="1:6" ht="24.75" thickTop="1" x14ac:dyDescent="0.55000000000000004"/>
    <row r="29" spans="1:6" x14ac:dyDescent="0.55000000000000004">
      <c r="A29" s="4" t="s">
        <v>28</v>
      </c>
      <c r="F29" s="18" t="s">
        <v>27</v>
      </c>
    </row>
    <row r="30" spans="1:6" s="15" customFormat="1" ht="48" x14ac:dyDescent="0.2">
      <c r="A30" s="14" t="s">
        <v>21</v>
      </c>
      <c r="B30" s="43" t="s">
        <v>22</v>
      </c>
      <c r="C30" s="14" t="s">
        <v>23</v>
      </c>
      <c r="D30" s="14" t="s">
        <v>24</v>
      </c>
      <c r="E30" s="44" t="s">
        <v>26</v>
      </c>
      <c r="F30" s="14" t="s">
        <v>25</v>
      </c>
    </row>
    <row r="31" spans="1:6" x14ac:dyDescent="0.55000000000000004">
      <c r="A31" s="16">
        <v>2568</v>
      </c>
      <c r="B31" s="13">
        <f>+F32</f>
        <v>532.53899999999976</v>
      </c>
      <c r="C31" s="12">
        <f>289.9767+499.6</f>
        <v>789.57670000000007</v>
      </c>
      <c r="D31" s="17">
        <f>+B31+C31</f>
        <v>1322.1156999999998</v>
      </c>
      <c r="E31" s="50">
        <f>+C31+400</f>
        <v>1189.5767000000001</v>
      </c>
      <c r="F31" s="17">
        <f>+D31-E31</f>
        <v>132.53899999999976</v>
      </c>
    </row>
    <row r="32" spans="1:6" x14ac:dyDescent="0.55000000000000004">
      <c r="A32" s="16">
        <v>2567</v>
      </c>
      <c r="B32" s="13">
        <f>+F33</f>
        <v>932.53899999999987</v>
      </c>
      <c r="C32" s="48">
        <f>293.086+488.6</f>
        <v>781.68600000000004</v>
      </c>
      <c r="D32" s="17">
        <f>+B32+C32</f>
        <v>1714.2249999999999</v>
      </c>
      <c r="E32" s="51">
        <f>+C32+400</f>
        <v>1181.6860000000001</v>
      </c>
      <c r="F32" s="17">
        <f>+D32-E32</f>
        <v>532.53899999999976</v>
      </c>
    </row>
    <row r="33" spans="1:7" x14ac:dyDescent="0.55000000000000004">
      <c r="A33" s="16">
        <v>2566</v>
      </c>
      <c r="B33" s="13">
        <f>+F34</f>
        <v>856.0139999999999</v>
      </c>
      <c r="C33" s="12">
        <v>771.19920000000002</v>
      </c>
      <c r="D33" s="17">
        <f t="shared" ref="D33:D34" si="0">+B33+C33</f>
        <v>1627.2131999999999</v>
      </c>
      <c r="E33" s="49">
        <v>694.67420000000004</v>
      </c>
      <c r="F33" s="17">
        <f t="shared" ref="F33:F34" si="1">+D33-E33</f>
        <v>932.53899999999987</v>
      </c>
    </row>
    <row r="34" spans="1:7" x14ac:dyDescent="0.55000000000000004">
      <c r="A34" s="16">
        <v>2565</v>
      </c>
      <c r="B34" s="13">
        <v>752.78599999999994</v>
      </c>
      <c r="C34" s="12">
        <v>726.10019999999997</v>
      </c>
      <c r="D34" s="17">
        <f t="shared" si="0"/>
        <v>1478.8861999999999</v>
      </c>
      <c r="E34" s="49">
        <v>622.87220000000002</v>
      </c>
      <c r="F34" s="17">
        <f t="shared" si="1"/>
        <v>856.0139999999999</v>
      </c>
    </row>
    <row r="35" spans="1:7" ht="6" customHeight="1" x14ac:dyDescent="0.55000000000000004"/>
    <row r="36" spans="1:7" s="4" customFormat="1" x14ac:dyDescent="0.55000000000000004">
      <c r="A36" s="4" t="s">
        <v>29</v>
      </c>
      <c r="B36" s="5"/>
      <c r="D36" s="10">
        <v>0</v>
      </c>
      <c r="E36" s="4" t="s">
        <v>1</v>
      </c>
    </row>
    <row r="37" spans="1:7" ht="102" customHeight="1" x14ac:dyDescent="0.55000000000000004">
      <c r="A37" s="53" t="s">
        <v>30</v>
      </c>
      <c r="B37" s="53"/>
      <c r="C37" s="53"/>
      <c r="D37" s="53"/>
      <c r="E37" s="53"/>
      <c r="F37" s="53"/>
      <c r="G37" s="53"/>
    </row>
  </sheetData>
  <mergeCells count="6">
    <mergeCell ref="A1:G1"/>
    <mergeCell ref="A2:G2"/>
    <mergeCell ref="A37:G37"/>
    <mergeCell ref="A13:B13"/>
    <mergeCell ref="A11:B11"/>
    <mergeCell ref="A12:B12"/>
  </mergeCells>
  <pageMargins left="0.70866141732283472" right="0.31496062992125984" top="0.74803149606299213" bottom="0.31496062992125984" header="0.11811023622047245" footer="0.23622047244094491"/>
  <pageSetup paperSize="9" scale="81" fitToHeight="0" orientation="portrait" r:id="rId1"/>
  <headerFooter>
    <oddHeader>หน้าที่ &amp;P</oddHeader>
  </headerFooter>
  <rowBreaks count="1" manualBreakCount="1">
    <brk id="2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รวีรัตน์ ส่งสัมพันธ์</dc:creator>
  <cp:lastModifiedBy>User</cp:lastModifiedBy>
  <cp:lastPrinted>2024-07-19T04:41:27Z</cp:lastPrinted>
  <dcterms:created xsi:type="dcterms:W3CDTF">2024-07-12T10:44:17Z</dcterms:created>
  <dcterms:modified xsi:type="dcterms:W3CDTF">2024-07-19T04:41:29Z</dcterms:modified>
</cp:coreProperties>
</file>